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rmlca.sharepoint.com/sites/IRML/Shared Documents/01 FOR AMBER B/new calcs/"/>
    </mc:Choice>
  </mc:AlternateContent>
  <xr:revisionPtr revIDLastSave="6" documentId="8_{AFDD061D-6373-49E5-A932-506A79320A80}" xr6:coauthVersionLast="45" xr6:coauthVersionMax="45" xr10:uidLastSave="{FA25F91B-5112-4A46-B477-3DE8A0466A17}"/>
  <bookViews>
    <workbookView xWindow="-48120" yWindow="-1620" windowWidth="19440" windowHeight="15000" xr2:uid="{00000000-000D-0000-FFFF-FFFF00000000}"/>
  </bookViews>
  <sheets>
    <sheet name="input_imp" sheetId="1" r:id="rId1"/>
    <sheet name="input_met" sheetId="2" r:id="rId2"/>
    <sheet name="A# Exemption curve" sheetId="3" r:id="rId3"/>
  </sheets>
  <externalReferences>
    <externalReference r:id="rId4"/>
  </externalReferences>
  <definedNames>
    <definedName name="metric_diam_3">(metric_radius*2)*(metric_radius*2)*(metric_radius*2)</definedName>
    <definedName name="metric_length">([1]metric_calc!$B$8/0.0254)/12</definedName>
    <definedName name="metric_radius">([1]metric_calc!$B$6/0.0254)/24</definedName>
    <definedName name="std_diam_3">[1]standard_calc!$B$6/12*[1]standard_calc!$B$6/12*[1]standard_calc!$B$6/12</definedName>
    <definedName name="std_length">[1]standard_calc!$B$8/12</definedName>
    <definedName name="std_radius">[1]standard_calc!$B$6/24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" i="2" l="1"/>
  <c r="C9" i="3"/>
  <c r="C8" i="3"/>
  <c r="C7" i="3"/>
  <c r="C6" i="3"/>
  <c r="C5" i="3"/>
  <c r="E5" i="2"/>
  <c r="A8" i="2" s="1"/>
  <c r="A8" i="1"/>
  <c r="B8" i="1" s="1"/>
  <c r="B9" i="1" l="1"/>
  <c r="B10" i="1"/>
  <c r="B11" i="1" s="1"/>
  <c r="B12" i="1" s="1"/>
  <c r="A10" i="2"/>
  <c r="A11" i="2" s="1"/>
  <c r="A9" i="2"/>
  <c r="B8" i="2"/>
  <c r="C8" i="2"/>
  <c r="A10" i="1"/>
  <c r="A11" i="1" s="1"/>
  <c r="A12" i="1" s="1"/>
  <c r="C8" i="1"/>
  <c r="A9" i="1"/>
  <c r="C9" i="2" l="1"/>
  <c r="C10" i="2"/>
  <c r="C11" i="2" s="1"/>
  <c r="C9" i="1"/>
  <c r="C10" i="1"/>
  <c r="C11" i="1" s="1"/>
  <c r="C12" i="1" s="1"/>
  <c r="B9" i="2"/>
  <c r="B10" i="2"/>
  <c r="B11" i="2" s="1"/>
</calcChain>
</file>

<file path=xl/sharedStrings.xml><?xml version="1.0" encoding="utf-8"?>
<sst xmlns="http://schemas.openxmlformats.org/spreadsheetml/2006/main" count="27" uniqueCount="17">
  <si>
    <t>Dia</t>
  </si>
  <si>
    <t>inches ID</t>
  </si>
  <si>
    <t>Lngth</t>
  </si>
  <si>
    <t>inches S/S</t>
  </si>
  <si>
    <t>no head</t>
  </si>
  <si>
    <t>ellipsoidal</t>
  </si>
  <si>
    <t>hemispherical</t>
  </si>
  <si>
    <r>
      <t>in</t>
    </r>
    <r>
      <rPr>
        <vertAlign val="superscript"/>
        <sz val="10"/>
        <rFont val="Arial"/>
        <family val="2"/>
      </rPr>
      <t>3</t>
    </r>
  </si>
  <si>
    <r>
      <t>ft</t>
    </r>
    <r>
      <rPr>
        <vertAlign val="superscript"/>
        <sz val="10"/>
        <rFont val="Arial"/>
        <family val="2"/>
      </rPr>
      <t>3</t>
    </r>
  </si>
  <si>
    <t>liter</t>
  </si>
  <si>
    <r>
      <t>m</t>
    </r>
    <r>
      <rPr>
        <vertAlign val="superscript"/>
        <sz val="10"/>
        <rFont val="Arial"/>
        <family val="2"/>
      </rPr>
      <t>3</t>
    </r>
  </si>
  <si>
    <t>mm</t>
  </si>
  <si>
    <t>Volume (L)</t>
  </si>
  <si>
    <t>Pressure (kPa)</t>
  </si>
  <si>
    <t>Pressure (psi)</t>
  </si>
  <si>
    <t>FOR PROCESS FLUIDS EXCEPT LPG</t>
  </si>
  <si>
    <t>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</si>
</sst>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vertAlign val="superscript"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0" borderId="0" xfId="0" applyFont="1"/>
    <xf numFmtId="1" fontId="3" fillId="0" borderId="0" xfId="0" applyNumberFormat="1" applyFont="1"/>
    <xf numFmtId="0" fontId="4" fillId="0" borderId="0" xfId="0" applyFo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CA"/>
              <a:t>Pressure Vessel Pressure-Volume Exemption Curve</a:t>
            </a:r>
          </a:p>
        </c:rich>
      </c:tx>
      <c:layout>
        <c:manualLayout>
          <c:xMode val="edge"/>
          <c:yMode val="edge"/>
          <c:x val="0.24271878636529656"/>
          <c:y val="3.24483775811209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56003419554351"/>
          <c:y val="0.17404179929998417"/>
          <c:w val="0.79935401394685168"/>
          <c:h val="0.66371872614400762"/>
        </c:manualLayout>
      </c:layout>
      <c:scatterChart>
        <c:scatterStyle val="lineMarker"/>
        <c:varyColors val="0"/>
        <c:ser>
          <c:idx val="0"/>
          <c:order val="0"/>
          <c:tx>
            <c:v>pressure (kPa)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6.4387799879818214E-2"/>
                  <c:y val="-4.681419518203494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150 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66A9-47FA-B7B9-7A391099EBCC}"/>
                </c:ext>
              </c:extLst>
            </c:dLbl>
            <c:dLbl>
              <c:idx val="1"/>
              <c:layout>
                <c:manualLayout>
                  <c:x val="-8.7841365411265665E-2"/>
                  <c:y val="-7.55752212456291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1725 kPa, 150 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66A9-47FA-B7B9-7A391099EBCC}"/>
                </c:ext>
              </c:extLst>
            </c:dLbl>
            <c:dLbl>
              <c:idx val="2"/>
              <c:layout>
                <c:manualLayout>
                  <c:x val="-8.2591482365295312E-3"/>
                  <c:y val="-4.4601819015331154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2415kPa, 85 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66A9-47FA-B7B9-7A391099EBC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4140 kPa, 42.5 L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66A9-47FA-B7B9-7A391099EBCC}"/>
                </c:ext>
              </c:extLst>
            </c:dLbl>
            <c:dLbl>
              <c:idx val="4"/>
              <c:layout>
                <c:manualLayout>
                  <c:x val="-2.6968650804107233E-3"/>
                  <c:y val="-3.2064791007742795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4140 kPa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66A9-47FA-B7B9-7A391099EBCC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'A# Exemption curve'!$A$5:$A$9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85</c:v>
                </c:pt>
                <c:pt idx="3">
                  <c:v>42.5</c:v>
                </c:pt>
                <c:pt idx="4">
                  <c:v>0</c:v>
                </c:pt>
              </c:numCache>
            </c:numRef>
          </c:xVal>
          <c:yVal>
            <c:numRef>
              <c:f>'A# Exemption curve'!$B$5:$B$9</c:f>
              <c:numCache>
                <c:formatCode>General</c:formatCode>
                <c:ptCount val="5"/>
                <c:pt idx="0">
                  <c:v>0</c:v>
                </c:pt>
                <c:pt idx="1">
                  <c:v>1725</c:v>
                </c:pt>
                <c:pt idx="2">
                  <c:v>2415</c:v>
                </c:pt>
                <c:pt idx="3">
                  <c:v>4140</c:v>
                </c:pt>
                <c:pt idx="4">
                  <c:v>4140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6A9-47FA-B7B9-7A391099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83865215"/>
        <c:axId val="1"/>
      </c:scatterChart>
      <c:scatterChart>
        <c:scatterStyle val="lineMarker"/>
        <c:varyColors val="0"/>
        <c:ser>
          <c:idx val="1"/>
          <c:order val="1"/>
          <c:tx>
            <c:v>pressure (PSI)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333399"/>
                </a:solidFill>
                <a:prstDash val="solid"/>
              </a:ln>
            </c:spPr>
          </c:marker>
          <c:xVal>
            <c:numRef>
              <c:f>'A# Exemption curve'!$A$5:$A$9</c:f>
              <c:numCache>
                <c:formatCode>General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85</c:v>
                </c:pt>
                <c:pt idx="3">
                  <c:v>42.5</c:v>
                </c:pt>
                <c:pt idx="4">
                  <c:v>0</c:v>
                </c:pt>
              </c:numCache>
            </c:numRef>
          </c:xVal>
          <c:yVal>
            <c:numRef>
              <c:f>'A# Exemption curve'!$C$5:$C$9</c:f>
              <c:numCache>
                <c:formatCode>0</c:formatCode>
                <c:ptCount val="5"/>
                <c:pt idx="0">
                  <c:v>0</c:v>
                </c:pt>
                <c:pt idx="1">
                  <c:v>250.18999936183423</c:v>
                </c:pt>
                <c:pt idx="2">
                  <c:v>350.2659991065679</c:v>
                </c:pt>
                <c:pt idx="3">
                  <c:v>600.45599846840207</c:v>
                </c:pt>
                <c:pt idx="4">
                  <c:v>600.45599846840207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6A9-47FA-B7B9-7A391099E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"/>
        <c:axId val="4"/>
      </c:scatterChart>
      <c:valAx>
        <c:axId val="883865215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Volume (litres)</a:t>
                </a:r>
              </a:p>
            </c:rich>
          </c:tx>
          <c:layout>
            <c:manualLayout>
              <c:xMode val="edge"/>
              <c:yMode val="edge"/>
              <c:x val="0.43365763745551222"/>
              <c:y val="0.89380778730092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Pressure (kPa)</a:t>
                </a:r>
              </a:p>
            </c:rich>
          </c:tx>
          <c:layout>
            <c:manualLayout>
              <c:xMode val="edge"/>
              <c:yMode val="edge"/>
              <c:x val="2.5889967637540454E-2"/>
              <c:y val="0.3775823597271579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83865215"/>
        <c:crosses val="autoZero"/>
        <c:crossBetween val="midCat"/>
      </c:valAx>
      <c:val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crossBetween val="midCat"/>
      </c:valAx>
      <c:valAx>
        <c:axId val="4"/>
        <c:scaling>
          <c:orientation val="minMax"/>
          <c:max val="653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CA"/>
                  <a:t>Pressure (psi)</a:t>
                </a:r>
              </a:p>
            </c:rich>
          </c:tx>
          <c:layout>
            <c:manualLayout>
              <c:xMode val="edge"/>
              <c:yMode val="edge"/>
              <c:x val="0.95954845450143977"/>
              <c:y val="0.377582359727157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"/>
        <c:crosses val="max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28575</xdr:rowOff>
    </xdr:from>
    <xdr:to>
      <xdr:col>9</xdr:col>
      <xdr:colOff>513589</xdr:colOff>
      <xdr:row>1</xdr:row>
      <xdr:rowOff>923813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1E21C6-3BB0-4626-A410-919E1754E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6085714" cy="8952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9</xdr:col>
      <xdr:colOff>513589</xdr:colOff>
      <xdr:row>1</xdr:row>
      <xdr:rowOff>895238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2EC52F-F11E-401A-8A03-322927D8E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6085714" cy="8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3</xdr:row>
      <xdr:rowOff>47625</xdr:rowOff>
    </xdr:from>
    <xdr:to>
      <xdr:col>12</xdr:col>
      <xdr:colOff>495300</xdr:colOff>
      <xdr:row>22</xdr:row>
      <xdr:rowOff>19050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156F3410-E70F-4429-B568-6E7889452D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1</xdr:row>
      <xdr:rowOff>0</xdr:rowOff>
    </xdr:from>
    <xdr:to>
      <xdr:col>10</xdr:col>
      <xdr:colOff>199264</xdr:colOff>
      <xdr:row>1</xdr:row>
      <xdr:rowOff>895238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650104-15A6-4072-B56B-DB8DADA4AB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61925"/>
          <a:ext cx="6085714" cy="8952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%20Chief%20Inspector\calculations%20and%20charts\ABSA%20Vessel%20Exemption%20Curve%20PD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mption curve"/>
      <sheetName val="standard_calc"/>
      <sheetName val="metric_calc"/>
    </sheetNames>
    <sheetDataSet>
      <sheetData sheetId="0"/>
      <sheetData sheetId="1">
        <row r="6">
          <cell r="B6">
            <v>18</v>
          </cell>
        </row>
        <row r="8">
          <cell r="B8">
            <v>240</v>
          </cell>
        </row>
      </sheetData>
      <sheetData sheetId="2">
        <row r="6">
          <cell r="B6">
            <v>0.30499999999999999</v>
          </cell>
        </row>
        <row r="8">
          <cell r="B8">
            <v>6.0960000000000001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"/>
  <sheetViews>
    <sheetView tabSelected="1" workbookViewId="0">
      <selection activeCell="B6" sqref="B6"/>
    </sheetView>
  </sheetViews>
  <sheetFormatPr defaultRowHeight="12.75" x14ac:dyDescent="0.2"/>
  <cols>
    <col min="1" max="1" width="9.7109375" customWidth="1"/>
    <col min="2" max="2" width="11.85546875" customWidth="1"/>
    <col min="3" max="3" width="12" customWidth="1"/>
    <col min="4" max="4" width="4.28515625" customWidth="1"/>
  </cols>
  <sheetData>
    <row r="1" spans="1:8" ht="12.75" customHeight="1" x14ac:dyDescent="0.2"/>
    <row r="2" spans="1:8" ht="72.75" customHeight="1" x14ac:dyDescent="0.2">
      <c r="A2" s="9"/>
      <c r="B2" s="9"/>
      <c r="C2" s="9"/>
      <c r="D2" s="9"/>
      <c r="E2" s="9"/>
      <c r="F2" s="9"/>
      <c r="G2" s="9"/>
      <c r="H2" s="9"/>
    </row>
    <row r="3" spans="1:8" ht="12.75" customHeight="1" x14ac:dyDescent="0.2"/>
    <row r="4" spans="1:8" x14ac:dyDescent="0.2">
      <c r="A4" t="s">
        <v>0</v>
      </c>
      <c r="B4">
        <v>36</v>
      </c>
      <c r="C4" t="s">
        <v>1</v>
      </c>
    </row>
    <row r="5" spans="1:8" x14ac:dyDescent="0.2">
      <c r="A5" t="s">
        <v>2</v>
      </c>
      <c r="B5">
        <v>120</v>
      </c>
      <c r="C5" t="s">
        <v>3</v>
      </c>
      <c r="H5" s="1"/>
    </row>
    <row r="7" spans="1:8" x14ac:dyDescent="0.2">
      <c r="A7" t="s">
        <v>4</v>
      </c>
      <c r="B7" t="s">
        <v>5</v>
      </c>
      <c r="C7" t="s">
        <v>6</v>
      </c>
    </row>
    <row r="8" spans="1:8" ht="14.25" x14ac:dyDescent="0.2">
      <c r="A8" s="2">
        <f>(PI())*$B$4/2*$B$4/2*$B$5</f>
        <v>122145.12237157115</v>
      </c>
      <c r="B8" s="2">
        <f>((0.2618*$B$4*$B$4*$B$4)+$A$8)</f>
        <v>134359.66317157116</v>
      </c>
      <c r="C8" s="2">
        <f>((0.5236*$B$4*$B$4*$B$4)+$A$8)</f>
        <v>146574.20397157114</v>
      </c>
      <c r="D8" t="s">
        <v>7</v>
      </c>
    </row>
    <row r="9" spans="1:8" ht="14.25" x14ac:dyDescent="0.2">
      <c r="A9">
        <f>A8*0.0005787037</f>
        <v>70.685834253381003</v>
      </c>
      <c r="B9">
        <f>B8*0.0005787037</f>
        <v>77.754434208141959</v>
      </c>
      <c r="C9">
        <f>C8*0.0005787037</f>
        <v>84.823034162902914</v>
      </c>
      <c r="D9" t="s">
        <v>8</v>
      </c>
    </row>
    <row r="10" spans="1:8" x14ac:dyDescent="0.2">
      <c r="A10" s="2">
        <f>A8*0.01638706</f>
        <v>2001.5994490102785</v>
      </c>
      <c r="B10" s="2">
        <f>B8*0.01638706</f>
        <v>2201.7598619723267</v>
      </c>
      <c r="C10" s="2">
        <f>C8*0.01638706</f>
        <v>2401.9202749343744</v>
      </c>
      <c r="D10" t="s">
        <v>9</v>
      </c>
    </row>
    <row r="11" spans="1:8" ht="14.25" x14ac:dyDescent="0.2">
      <c r="A11">
        <f>A10/1000</f>
        <v>2.0015994490102784</v>
      </c>
      <c r="B11">
        <f>B10/1000</f>
        <v>2.2017598619723269</v>
      </c>
      <c r="C11">
        <f>C10/1000</f>
        <v>2.4019202749343744</v>
      </c>
      <c r="D11" t="s">
        <v>10</v>
      </c>
    </row>
    <row r="12" spans="1:8" x14ac:dyDescent="0.2">
      <c r="A12">
        <f>A11*264.1721</f>
        <v>528.76672980388821</v>
      </c>
      <c r="B12">
        <f>B11*264.1721</f>
        <v>581.64352643293978</v>
      </c>
      <c r="C12">
        <f>C11*264.1721</f>
        <v>634.52032306199101</v>
      </c>
      <c r="D12" s="8" t="s">
        <v>16</v>
      </c>
    </row>
  </sheetData>
  <mergeCells count="1">
    <mergeCell ref="A2:H2"/>
  </mergeCell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"/>
  <sheetViews>
    <sheetView workbookViewId="0">
      <selection activeCell="A2" sqref="A2:H2"/>
    </sheetView>
  </sheetViews>
  <sheetFormatPr defaultRowHeight="12.75" x14ac:dyDescent="0.2"/>
  <cols>
    <col min="1" max="1" width="9.7109375" customWidth="1"/>
    <col min="2" max="2" width="11.85546875" customWidth="1"/>
    <col min="3" max="3" width="12" customWidth="1"/>
    <col min="4" max="4" width="4.28515625" customWidth="1"/>
  </cols>
  <sheetData>
    <row r="1" spans="1:8" ht="12.75" customHeight="1" x14ac:dyDescent="0.2"/>
    <row r="2" spans="1:8" ht="72.75" customHeight="1" x14ac:dyDescent="0.2">
      <c r="A2" s="9"/>
      <c r="B2" s="9"/>
      <c r="C2" s="9"/>
      <c r="D2" s="9"/>
      <c r="E2" s="9"/>
      <c r="F2" s="9"/>
      <c r="G2" s="9"/>
      <c r="H2" s="9"/>
    </row>
    <row r="4" spans="1:8" x14ac:dyDescent="0.2">
      <c r="A4" t="s">
        <v>0</v>
      </c>
      <c r="B4">
        <v>457.2</v>
      </c>
      <c r="C4" t="s">
        <v>11</v>
      </c>
      <c r="E4">
        <f>B4/25.4</f>
        <v>18</v>
      </c>
    </row>
    <row r="5" spans="1:8" x14ac:dyDescent="0.2">
      <c r="A5" t="s">
        <v>2</v>
      </c>
      <c r="B5">
        <v>6096</v>
      </c>
      <c r="C5" t="s">
        <v>11</v>
      </c>
      <c r="E5">
        <f>B5/25.4</f>
        <v>240</v>
      </c>
    </row>
    <row r="7" spans="1:8" x14ac:dyDescent="0.2">
      <c r="A7" t="s">
        <v>4</v>
      </c>
      <c r="B7" t="s">
        <v>5</v>
      </c>
      <c r="C7" t="s">
        <v>6</v>
      </c>
    </row>
    <row r="8" spans="1:8" ht="14.25" x14ac:dyDescent="0.2">
      <c r="A8" s="2">
        <f>(PI())*(($E$4/2*$E$4/2*$E$5))</f>
        <v>61072.561185785577</v>
      </c>
      <c r="B8" s="2">
        <f>((0.2618*$E$4*$E$4*$E$4)+$A$8)</f>
        <v>62599.378785785579</v>
      </c>
      <c r="C8" s="2">
        <f>((0.5236*$E$4*$E$4*$E$4)+$A$8)</f>
        <v>64126.196385785574</v>
      </c>
      <c r="D8" t="s">
        <v>7</v>
      </c>
    </row>
    <row r="9" spans="1:8" ht="14.25" x14ac:dyDescent="0.2">
      <c r="A9">
        <f>A8*0.0005787037</f>
        <v>35.342917126690502</v>
      </c>
      <c r="B9">
        <f>B8*0.0005787037</f>
        <v>36.226492121035619</v>
      </c>
      <c r="C9">
        <f>C8*0.0005787037</f>
        <v>37.110067115380737</v>
      </c>
      <c r="D9" t="s">
        <v>8</v>
      </c>
    </row>
    <row r="10" spans="1:8" x14ac:dyDescent="0.2">
      <c r="A10" s="2">
        <f>A8*0.01638706</f>
        <v>1000.7997245051392</v>
      </c>
      <c r="B10" s="2">
        <f>B8*0.01638706</f>
        <v>1025.8197761253953</v>
      </c>
      <c r="C10" s="2">
        <f>C8*0.01638706</f>
        <v>1050.8398277456513</v>
      </c>
      <c r="D10" t="s">
        <v>9</v>
      </c>
    </row>
    <row r="11" spans="1:8" ht="14.25" x14ac:dyDescent="0.2">
      <c r="A11">
        <f>A10/1000</f>
        <v>1.0007997245051392</v>
      </c>
      <c r="B11">
        <f>B10/1000</f>
        <v>1.0258197761253953</v>
      </c>
      <c r="C11">
        <f>C10/1000</f>
        <v>1.0508398277456512</v>
      </c>
      <c r="D11" t="s">
        <v>10</v>
      </c>
    </row>
  </sheetData>
  <mergeCells count="1">
    <mergeCell ref="A2:H2"/>
  </mergeCells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9"/>
  <sheetViews>
    <sheetView workbookViewId="0">
      <selection activeCell="F26" sqref="F26"/>
    </sheetView>
  </sheetViews>
  <sheetFormatPr defaultRowHeight="12.75" x14ac:dyDescent="0.2"/>
  <cols>
    <col min="1" max="1" width="7.42578125" customWidth="1"/>
    <col min="2" max="2" width="8.5703125" customWidth="1"/>
    <col min="3" max="3" width="8.28515625" style="1" customWidth="1"/>
  </cols>
  <sheetData>
    <row r="1" spans="1:8" ht="12.75" customHeight="1" x14ac:dyDescent="0.2">
      <c r="C1"/>
    </row>
    <row r="2" spans="1:8" ht="72.75" customHeight="1" x14ac:dyDescent="0.2">
      <c r="A2" s="9"/>
      <c r="B2" s="9"/>
      <c r="C2" s="9"/>
      <c r="D2" s="9"/>
      <c r="E2" s="9"/>
      <c r="F2" s="9"/>
      <c r="G2" s="9"/>
      <c r="H2" s="9"/>
    </row>
    <row r="3" spans="1:8" x14ac:dyDescent="0.2">
      <c r="D3" s="8" t="s">
        <v>15</v>
      </c>
    </row>
    <row r="4" spans="1:8" s="5" customFormat="1" ht="27" customHeight="1" x14ac:dyDescent="0.2">
      <c r="A4" s="3" t="s">
        <v>12</v>
      </c>
      <c r="B4" s="3" t="s">
        <v>13</v>
      </c>
      <c r="C4" s="4" t="s">
        <v>14</v>
      </c>
    </row>
    <row r="5" spans="1:8" x14ac:dyDescent="0.2">
      <c r="A5" s="6">
        <v>150</v>
      </c>
      <c r="B5" s="6">
        <v>0</v>
      </c>
      <c r="C5" s="7">
        <f>B5/6.89476</f>
        <v>0</v>
      </c>
    </row>
    <row r="6" spans="1:8" x14ac:dyDescent="0.2">
      <c r="A6" s="6">
        <v>150</v>
      </c>
      <c r="B6" s="6">
        <v>1725</v>
      </c>
      <c r="C6" s="7">
        <f>B6/6.89476</f>
        <v>250.18999936183423</v>
      </c>
    </row>
    <row r="7" spans="1:8" x14ac:dyDescent="0.2">
      <c r="A7" s="6">
        <v>85</v>
      </c>
      <c r="B7" s="6">
        <v>2415</v>
      </c>
      <c r="C7" s="7">
        <f>B7/6.89476</f>
        <v>350.2659991065679</v>
      </c>
    </row>
    <row r="8" spans="1:8" x14ac:dyDescent="0.2">
      <c r="A8" s="6">
        <v>42.5</v>
      </c>
      <c r="B8" s="6">
        <v>4140</v>
      </c>
      <c r="C8" s="7">
        <f>B8/6.89476</f>
        <v>600.45599846840207</v>
      </c>
    </row>
    <row r="9" spans="1:8" x14ac:dyDescent="0.2">
      <c r="A9" s="6">
        <v>0</v>
      </c>
      <c r="B9" s="6">
        <v>4140</v>
      </c>
      <c r="C9" s="7">
        <f>B9/6.89476</f>
        <v>600.45599846840207</v>
      </c>
    </row>
  </sheetData>
  <mergeCells count="1">
    <mergeCell ref="A2:H2"/>
  </mergeCells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13CF915BF93E41903AC9332B2DAC9D" ma:contentTypeVersion="12" ma:contentTypeDescription="Create a new document." ma:contentTypeScope="" ma:versionID="315aa5674eceb53b35dd9a57221b9516">
  <xsd:schema xmlns:xsd="http://www.w3.org/2001/XMLSchema" xmlns:xs="http://www.w3.org/2001/XMLSchema" xmlns:p="http://schemas.microsoft.com/office/2006/metadata/properties" xmlns:ns2="f75914bc-34d2-499b-936c-1286bce65257" xmlns:ns3="cea62408-ce87-4288-9966-cbf03d17f70a" targetNamespace="http://schemas.microsoft.com/office/2006/metadata/properties" ma:root="true" ma:fieldsID="780cb7960f662b7f3aec45c0b8d49009" ns2:_="" ns3:_="">
    <xsd:import namespace="f75914bc-34d2-499b-936c-1286bce65257"/>
    <xsd:import namespace="cea62408-ce87-4288-9966-cbf03d17f7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5914bc-34d2-499b-936c-1286bce652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a62408-ce87-4288-9966-cbf03d17f7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09A53E-C30D-4045-A93D-00ACF5D8752F}">
  <ds:schemaRefs>
    <ds:schemaRef ds:uri="http://schemas.microsoft.com/office/2006/documentManagement/types"/>
    <ds:schemaRef ds:uri="f75914bc-34d2-499b-936c-1286bce65257"/>
    <ds:schemaRef ds:uri="http://purl.org/dc/elements/1.1/"/>
    <ds:schemaRef ds:uri="cea62408-ce87-4288-9966-cbf03d17f70a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6324D2-B179-4CD8-9697-B41FEE67C7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A4989E-F85B-46ED-9079-2CB1460817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5914bc-34d2-499b-936c-1286bce65257"/>
    <ds:schemaRef ds:uri="cea62408-ce87-4288-9966-cbf03d17f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input_imp</vt:lpstr>
      <vt:lpstr>input_met</vt:lpstr>
      <vt:lpstr>A# Exemption curve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</dc:creator>
  <cp:lastModifiedBy>Amber Brown</cp:lastModifiedBy>
  <dcterms:created xsi:type="dcterms:W3CDTF">2012-06-27T21:06:31Z</dcterms:created>
  <dcterms:modified xsi:type="dcterms:W3CDTF">2020-05-21T15:52:40Z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0x0101009E13CF915BF93E41903AC9332B2DAC9D</vt:lpwstr>
  </property>
</Properties>
</file>